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<sst xmlns="http://schemas.openxmlformats.org/spreadsheetml/2006/main" count="64" uniqueCount="43">
  <si>
    <t>金额单位：万美元</t>
  </si>
  <si>
    <t>项　　　　目</t>
  </si>
  <si>
    <t>本年
累计</t>
  </si>
  <si>
    <t>比重％</t>
  </si>
  <si>
    <t>去年
同期</t>
  </si>
  <si>
    <r>
      <t>同比
增减</t>
    </r>
    <r>
      <rPr>
        <b/>
        <sz val="12"/>
        <color indexed="18"/>
        <rFont val="Times New Roman"/>
        <family val="1"/>
      </rPr>
      <t>%</t>
    </r>
  </si>
  <si>
    <t>比重同比
增减百分点</t>
  </si>
  <si>
    <t>一、进出口总额</t>
  </si>
  <si>
    <t>　　出口额</t>
  </si>
  <si>
    <t>　　进口额</t>
  </si>
  <si>
    <t>二、出口商品构成</t>
  </si>
  <si>
    <t>　　初级产品</t>
  </si>
  <si>
    <t>　　工业制成品</t>
  </si>
  <si>
    <t>三、进口商品构成</t>
  </si>
  <si>
    <t>四、出口分企业性质</t>
  </si>
  <si>
    <t>　　国有企业</t>
  </si>
  <si>
    <t>　　外商投资企业</t>
  </si>
  <si>
    <t>　　集体企业</t>
  </si>
  <si>
    <t>　　私营及其他企业</t>
  </si>
  <si>
    <t>五、出口分企业类别</t>
  </si>
  <si>
    <t>　　外贸公司</t>
  </si>
  <si>
    <t>　　自营进出口生产企业</t>
  </si>
  <si>
    <t>　　其他企业</t>
  </si>
  <si>
    <t>六、进口分企业性质</t>
  </si>
  <si>
    <t>七、进口分企业类别</t>
  </si>
  <si>
    <t>八、出口分贸易方式</t>
  </si>
  <si>
    <t>　　一般贸易</t>
  </si>
  <si>
    <t>　　加工贸易</t>
  </si>
  <si>
    <t>　　其中：来料加工</t>
  </si>
  <si>
    <t>　　　　　进料加工</t>
  </si>
  <si>
    <t>　　其他贸易</t>
  </si>
  <si>
    <t>九、进口分贸易方式</t>
  </si>
  <si>
    <t>　　外商投资进口的设备</t>
  </si>
  <si>
    <t>十、机电产品进出口额</t>
  </si>
  <si>
    <t>十一、高新技术产品进出口额</t>
  </si>
  <si>
    <t>十二、纺织服装出口额</t>
  </si>
  <si>
    <t>　　服装及衣着附件</t>
  </si>
  <si>
    <t>　　纺织类</t>
  </si>
  <si>
    <t>十三、农产品进出口额</t>
  </si>
  <si>
    <t>　　出口额</t>
  </si>
  <si>
    <t>　　进口额</t>
  </si>
  <si>
    <r>
      <t>注：农产品定义范围为：W</t>
    </r>
    <r>
      <rPr>
        <sz val="12"/>
        <rFont val="宋体"/>
        <family val="0"/>
      </rPr>
      <t>TO《农业协定》口径＋水海产品。</t>
    </r>
  </si>
  <si>
    <t>宁波市进出口综合情况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</si>
</sst>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7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color indexed="18"/>
      <name val="宋体"/>
      <family val="0"/>
    </font>
    <font>
      <b/>
      <sz val="12"/>
      <color indexed="1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0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176" fontId="4" fillId="0" borderId="3" xfId="0" applyNumberFormat="1" applyFont="1" applyFill="1" applyBorder="1" applyAlignment="1">
      <alignment/>
    </xf>
    <xf numFmtId="176" fontId="4" fillId="0" borderId="3" xfId="0" applyNumberFormat="1" applyFont="1" applyBorder="1" applyAlignment="1" applyProtection="1">
      <alignment/>
      <protection locked="0"/>
    </xf>
    <xf numFmtId="0" fontId="4" fillId="0" borderId="4" xfId="0" applyFont="1" applyFill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176" fontId="4" fillId="0" borderId="4" xfId="0" applyNumberFormat="1" applyFont="1" applyFill="1" applyBorder="1" applyAlignment="1">
      <alignment/>
    </xf>
    <xf numFmtId="0" fontId="4" fillId="0" borderId="3" xfId="0" applyFont="1" applyBorder="1" applyAlignment="1" applyProtection="1">
      <alignment/>
      <protection locked="0"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29.375" style="3" bestFit="1" customWidth="1"/>
    <col min="2" max="2" width="8.50390625" style="3" bestFit="1" customWidth="1"/>
    <col min="3" max="3" width="8.375" style="3" bestFit="1" customWidth="1"/>
    <col min="4" max="4" width="7.50390625" style="3" bestFit="1" customWidth="1"/>
    <col min="5" max="5" width="8.375" style="3" bestFit="1" customWidth="1"/>
    <col min="6" max="6" width="7.50390625" style="3" bestFit="1" customWidth="1"/>
    <col min="7" max="7" width="12.875" style="3" bestFit="1" customWidth="1"/>
    <col min="8" max="16384" width="9.00390625" style="3" customWidth="1"/>
  </cols>
  <sheetData>
    <row r="1" spans="1:7" ht="21">
      <c r="A1" s="1" t="s">
        <v>42</v>
      </c>
      <c r="B1" s="2"/>
      <c r="C1" s="2"/>
      <c r="D1" s="2"/>
      <c r="E1" s="2"/>
      <c r="F1" s="2"/>
      <c r="G1" s="2"/>
    </row>
    <row r="2" spans="3:7" ht="15.75">
      <c r="C2" s="4"/>
      <c r="D2" s="5"/>
      <c r="E2" s="4"/>
      <c r="F2" s="6" t="s">
        <v>0</v>
      </c>
      <c r="G2" s="7"/>
    </row>
    <row r="3" spans="1:7" ht="30">
      <c r="A3" s="8" t="s">
        <v>1</v>
      </c>
      <c r="B3" s="9" t="s">
        <v>2</v>
      </c>
      <c r="C3" s="10" t="s">
        <v>3</v>
      </c>
      <c r="D3" s="11" t="s">
        <v>4</v>
      </c>
      <c r="E3" s="10" t="s">
        <v>3</v>
      </c>
      <c r="F3" s="12" t="s">
        <v>5</v>
      </c>
      <c r="G3" s="13" t="s">
        <v>6</v>
      </c>
    </row>
    <row r="4" spans="1:7" ht="15.75">
      <c r="A4" s="14" t="s">
        <v>7</v>
      </c>
      <c r="B4" s="15">
        <f>SUM(B5:B6)</f>
        <v>1175900</v>
      </c>
      <c r="C4" s="16"/>
      <c r="D4" s="15">
        <f>SUM(D5:D6)</f>
        <v>745475</v>
      </c>
      <c r="E4" s="16"/>
      <c r="F4" s="17">
        <f aca="true" t="shared" si="0" ref="F4:F57">IF(D4=0,0,B4/D4*100-100)</f>
        <v>57.73835474026626</v>
      </c>
      <c r="G4" s="18"/>
    </row>
    <row r="5" spans="1:7" ht="15.75">
      <c r="A5" s="14" t="s">
        <v>8</v>
      </c>
      <c r="B5" s="19">
        <v>751057</v>
      </c>
      <c r="C5" s="16"/>
      <c r="D5" s="19">
        <v>507264</v>
      </c>
      <c r="E5" s="16"/>
      <c r="F5" s="17">
        <f t="shared" si="0"/>
        <v>48.06037881655311</v>
      </c>
      <c r="G5" s="18"/>
    </row>
    <row r="6" spans="1:7" ht="15.75">
      <c r="A6" s="14" t="s">
        <v>9</v>
      </c>
      <c r="B6" s="19">
        <v>424843</v>
      </c>
      <c r="C6" s="16"/>
      <c r="D6" s="19">
        <v>238211</v>
      </c>
      <c r="E6" s="16"/>
      <c r="F6" s="17">
        <f t="shared" si="0"/>
        <v>78.34734751963595</v>
      </c>
      <c r="G6" s="18"/>
    </row>
    <row r="7" spans="1:7" ht="15.75">
      <c r="A7" s="14" t="s">
        <v>10</v>
      </c>
      <c r="B7" s="15">
        <f>SUM(B8:B9)</f>
        <v>751057</v>
      </c>
      <c r="C7" s="16">
        <v>100</v>
      </c>
      <c r="D7" s="15">
        <f>SUM(D8:D9)</f>
        <v>507265</v>
      </c>
      <c r="E7" s="16">
        <v>100</v>
      </c>
      <c r="F7" s="17">
        <f t="shared" si="0"/>
        <v>48.060086936808176</v>
      </c>
      <c r="G7" s="18"/>
    </row>
    <row r="8" spans="1:7" ht="15.75">
      <c r="A8" s="14" t="s">
        <v>11</v>
      </c>
      <c r="B8" s="20">
        <v>37576</v>
      </c>
      <c r="C8" s="16">
        <f>B8/$B$5*100</f>
        <v>5.003082322646617</v>
      </c>
      <c r="D8" s="19">
        <v>24140</v>
      </c>
      <c r="E8" s="16">
        <f>D8/$D$5*100</f>
        <v>4.758863234923038</v>
      </c>
      <c r="F8" s="17">
        <f t="shared" si="0"/>
        <v>55.65865782932892</v>
      </c>
      <c r="G8" s="21">
        <f>C8-E8</f>
        <v>0.2442190877235788</v>
      </c>
    </row>
    <row r="9" spans="1:7" ht="15.75">
      <c r="A9" s="14" t="s">
        <v>12</v>
      </c>
      <c r="B9" s="20">
        <v>713481</v>
      </c>
      <c r="C9" s="16">
        <f>B9/$B$5*100</f>
        <v>94.9969176773534</v>
      </c>
      <c r="D9" s="19">
        <v>483125</v>
      </c>
      <c r="E9" s="16">
        <f>D9/$D$5*100</f>
        <v>95.24133390108503</v>
      </c>
      <c r="F9" s="17">
        <f t="shared" si="0"/>
        <v>47.68041397153945</v>
      </c>
      <c r="G9" s="21">
        <f>C9-E9</f>
        <v>-0.2444162237316334</v>
      </c>
    </row>
    <row r="10" spans="1:7" ht="15.75">
      <c r="A10" s="14" t="s">
        <v>13</v>
      </c>
      <c r="B10" s="15">
        <f>SUM(B11:B12)</f>
        <v>424843</v>
      </c>
      <c r="C10" s="16">
        <v>100</v>
      </c>
      <c r="D10" s="15">
        <f>SUM(D11:D12)</f>
        <v>238211</v>
      </c>
      <c r="E10" s="16">
        <v>100</v>
      </c>
      <c r="F10" s="17">
        <f t="shared" si="0"/>
        <v>78.34734751963595</v>
      </c>
      <c r="G10" s="21"/>
    </row>
    <row r="11" spans="1:7" ht="15.75">
      <c r="A11" s="14" t="s">
        <v>11</v>
      </c>
      <c r="B11" s="19">
        <v>82578</v>
      </c>
      <c r="C11" s="16">
        <f>B11/$B$6*100</f>
        <v>19.43729801361915</v>
      </c>
      <c r="D11" s="19">
        <v>43770</v>
      </c>
      <c r="E11" s="16">
        <f>D11/$D$6*100</f>
        <v>18.37446633446818</v>
      </c>
      <c r="F11" s="17">
        <f t="shared" si="0"/>
        <v>88.66346812885538</v>
      </c>
      <c r="G11" s="21">
        <f>C11-E11</f>
        <v>1.0628316791509675</v>
      </c>
    </row>
    <row r="12" spans="1:7" ht="15.75">
      <c r="A12" s="14" t="s">
        <v>12</v>
      </c>
      <c r="B12" s="19">
        <v>342265</v>
      </c>
      <c r="C12" s="16">
        <f>B12/$B$6*100</f>
        <v>80.56270198638084</v>
      </c>
      <c r="D12" s="19">
        <v>194441</v>
      </c>
      <c r="E12" s="16">
        <f>D12/$D$6*100</f>
        <v>81.62553366553182</v>
      </c>
      <c r="F12" s="17">
        <f t="shared" si="0"/>
        <v>76.02511815923597</v>
      </c>
      <c r="G12" s="21">
        <f>C12-E12</f>
        <v>-1.0628316791509747</v>
      </c>
    </row>
    <row r="13" spans="1:7" ht="15.75">
      <c r="A13" s="14" t="s">
        <v>14</v>
      </c>
      <c r="B13" s="15">
        <f>SUM(B14:B17)</f>
        <v>751057</v>
      </c>
      <c r="C13" s="16">
        <v>100</v>
      </c>
      <c r="D13" s="15">
        <f>SUM(D14:D17)</f>
        <v>507265</v>
      </c>
      <c r="E13" s="16">
        <v>100</v>
      </c>
      <c r="F13" s="17">
        <f t="shared" si="0"/>
        <v>48.060086936808176</v>
      </c>
      <c r="G13" s="21"/>
    </row>
    <row r="14" spans="1:7" ht="15.75">
      <c r="A14" s="14" t="s">
        <v>15</v>
      </c>
      <c r="B14" s="22">
        <v>286124</v>
      </c>
      <c r="C14" s="16">
        <f>B14/$B$5*100</f>
        <v>38.09617645531564</v>
      </c>
      <c r="D14" s="22">
        <v>222833</v>
      </c>
      <c r="E14" s="16">
        <f>D14/$D$5*100</f>
        <v>43.928408087307595</v>
      </c>
      <c r="F14" s="17">
        <f t="shared" si="0"/>
        <v>28.40288467148045</v>
      </c>
      <c r="G14" s="21">
        <f>C14-E14</f>
        <v>-5.832231631991952</v>
      </c>
    </row>
    <row r="15" spans="1:7" ht="15.75">
      <c r="A15" s="14" t="s">
        <v>16</v>
      </c>
      <c r="B15" s="22">
        <v>222610</v>
      </c>
      <c r="C15" s="16">
        <f>B15/$B$5*100</f>
        <v>29.639561311591528</v>
      </c>
      <c r="D15" s="22">
        <v>149180</v>
      </c>
      <c r="E15" s="16">
        <f>D15/$D$5*100</f>
        <v>29.408749684582386</v>
      </c>
      <c r="F15" s="17">
        <f t="shared" si="0"/>
        <v>49.22241587344146</v>
      </c>
      <c r="G15" s="21">
        <f>C15-E15</f>
        <v>0.23081162700914248</v>
      </c>
    </row>
    <row r="16" spans="1:7" ht="15.75">
      <c r="A16" s="14" t="s">
        <v>17</v>
      </c>
      <c r="B16" s="22">
        <v>139679</v>
      </c>
      <c r="C16" s="16">
        <f>B16/$B$5*100</f>
        <v>18.597656369623078</v>
      </c>
      <c r="D16" s="22">
        <v>90496</v>
      </c>
      <c r="E16" s="16">
        <f>D16/$D$5*100</f>
        <v>17.840020186727227</v>
      </c>
      <c r="F16" s="17">
        <f t="shared" si="0"/>
        <v>54.34825848656294</v>
      </c>
      <c r="G16" s="21">
        <f>C16-E16</f>
        <v>0.7576361828958511</v>
      </c>
    </row>
    <row r="17" spans="1:7" ht="15.75">
      <c r="A17" s="14" t="s">
        <v>18</v>
      </c>
      <c r="B17" s="22">
        <v>102644</v>
      </c>
      <c r="C17" s="16">
        <f>B17/$B$5*100</f>
        <v>13.66660586346975</v>
      </c>
      <c r="D17" s="22">
        <v>44756</v>
      </c>
      <c r="E17" s="16">
        <f>D17/$D$5*100</f>
        <v>8.823019177390865</v>
      </c>
      <c r="F17" s="17">
        <f t="shared" si="0"/>
        <v>129.34131736526945</v>
      </c>
      <c r="G17" s="21">
        <f>C17-E17</f>
        <v>4.8435866860788845</v>
      </c>
    </row>
    <row r="18" spans="1:7" ht="15.75">
      <c r="A18" s="14" t="s">
        <v>19</v>
      </c>
      <c r="B18" s="15">
        <f>SUM(B19:B22)</f>
        <v>751057</v>
      </c>
      <c r="C18" s="16">
        <v>100</v>
      </c>
      <c r="D18" s="15">
        <f>SUM(D19:D22)</f>
        <v>507264</v>
      </c>
      <c r="E18" s="16">
        <v>100</v>
      </c>
      <c r="F18" s="17">
        <f t="shared" si="0"/>
        <v>48.06037881655311</v>
      </c>
      <c r="G18" s="21"/>
    </row>
    <row r="19" spans="1:7" ht="15.75">
      <c r="A19" s="14" t="s">
        <v>20</v>
      </c>
      <c r="B19" s="22">
        <v>369143</v>
      </c>
      <c r="C19" s="16">
        <f>B19/$B$5*100</f>
        <v>49.14979821771184</v>
      </c>
      <c r="D19" s="22">
        <v>251920</v>
      </c>
      <c r="E19" s="16">
        <f>D19/$D$5*100</f>
        <v>49.66250315417613</v>
      </c>
      <c r="F19" s="17">
        <f t="shared" si="0"/>
        <v>46.531835503334406</v>
      </c>
      <c r="G19" s="21">
        <f>C19-E19</f>
        <v>-0.5127049364642886</v>
      </c>
    </row>
    <row r="20" spans="1:7" ht="15.75">
      <c r="A20" s="14" t="s">
        <v>21</v>
      </c>
      <c r="B20" s="22">
        <v>157611</v>
      </c>
      <c r="C20" s="16">
        <f>B20/$B$5*100</f>
        <v>20.98522482314924</v>
      </c>
      <c r="D20" s="22">
        <v>102575</v>
      </c>
      <c r="E20" s="16">
        <f>D20/$D$5*100</f>
        <v>20.22122602826142</v>
      </c>
      <c r="F20" s="17">
        <f t="shared" si="0"/>
        <v>53.654399220082865</v>
      </c>
      <c r="G20" s="21">
        <f>C20-E20</f>
        <v>0.7639987948878222</v>
      </c>
    </row>
    <row r="21" spans="1:7" ht="15.75">
      <c r="A21" s="14" t="s">
        <v>16</v>
      </c>
      <c r="B21" s="22">
        <v>222610</v>
      </c>
      <c r="C21" s="16">
        <f>B21/$B$5*100</f>
        <v>29.639561311591528</v>
      </c>
      <c r="D21" s="22">
        <v>149180</v>
      </c>
      <c r="E21" s="16">
        <f>D21/$D$5*100</f>
        <v>29.408749684582386</v>
      </c>
      <c r="F21" s="17">
        <f t="shared" si="0"/>
        <v>49.22241587344146</v>
      </c>
      <c r="G21" s="21">
        <f>C21-E21</f>
        <v>0.23081162700914248</v>
      </c>
    </row>
    <row r="22" spans="1:7" ht="15.75">
      <c r="A22" s="14" t="s">
        <v>22</v>
      </c>
      <c r="B22" s="22">
        <v>1693</v>
      </c>
      <c r="C22" s="16">
        <f>B22/$B$5*100</f>
        <v>0.22541564754738988</v>
      </c>
      <c r="D22" s="22">
        <v>3589</v>
      </c>
      <c r="E22" s="16">
        <f>D22/$D$5*100</f>
        <v>0.7075211329800656</v>
      </c>
      <c r="F22" s="17">
        <f t="shared" si="0"/>
        <v>-52.82808581777654</v>
      </c>
      <c r="G22" s="21">
        <f>C22-E22</f>
        <v>-0.48210548543267573</v>
      </c>
    </row>
    <row r="23" spans="1:7" ht="15.75">
      <c r="A23" s="14" t="s">
        <v>23</v>
      </c>
      <c r="B23" s="15">
        <f>SUM(B24:B27)</f>
        <v>424843</v>
      </c>
      <c r="C23" s="16">
        <v>100</v>
      </c>
      <c r="D23" s="15">
        <f>SUM(D24:D27)</f>
        <v>238210</v>
      </c>
      <c r="E23" s="16">
        <v>100</v>
      </c>
      <c r="F23" s="17">
        <f t="shared" si="0"/>
        <v>78.3480962176231</v>
      </c>
      <c r="G23" s="21"/>
    </row>
    <row r="24" spans="1:7" ht="15.75">
      <c r="A24" s="14" t="s">
        <v>15</v>
      </c>
      <c r="B24" s="22">
        <v>159112</v>
      </c>
      <c r="C24" s="16">
        <f>B24/$B$6*100</f>
        <v>37.45195283904878</v>
      </c>
      <c r="D24" s="22">
        <v>89770</v>
      </c>
      <c r="E24" s="16">
        <f>D24/$D$6*100</f>
        <v>37.68507751531205</v>
      </c>
      <c r="F24" s="17">
        <f t="shared" si="0"/>
        <v>77.24406817422303</v>
      </c>
      <c r="G24" s="21">
        <f>C24-E24</f>
        <v>-0.23312467626327305</v>
      </c>
    </row>
    <row r="25" spans="1:7" ht="15.75">
      <c r="A25" s="14" t="s">
        <v>16</v>
      </c>
      <c r="B25" s="22">
        <v>184218</v>
      </c>
      <c r="C25" s="16">
        <f>B25/$B$6*100</f>
        <v>43.36142998707758</v>
      </c>
      <c r="D25" s="22">
        <v>111229</v>
      </c>
      <c r="E25" s="16">
        <f>D25/$D$6*100</f>
        <v>46.693477631175725</v>
      </c>
      <c r="F25" s="17">
        <f t="shared" si="0"/>
        <v>65.62047667424861</v>
      </c>
      <c r="G25" s="21">
        <f>C25-E25</f>
        <v>-3.3320476440981466</v>
      </c>
    </row>
    <row r="26" spans="1:7" ht="15.75">
      <c r="A26" s="14" t="s">
        <v>17</v>
      </c>
      <c r="B26" s="22">
        <v>50336</v>
      </c>
      <c r="C26" s="16">
        <f>B26/$B$6*100</f>
        <v>11.848141548760365</v>
      </c>
      <c r="D26" s="22">
        <v>25215</v>
      </c>
      <c r="E26" s="16">
        <f>D26/$D$6*100</f>
        <v>10.585153498369094</v>
      </c>
      <c r="F26" s="17">
        <f t="shared" si="0"/>
        <v>99.62720602815784</v>
      </c>
      <c r="G26" s="21">
        <f>C26-E26</f>
        <v>1.2629880503912716</v>
      </c>
    </row>
    <row r="27" spans="1:7" ht="15.75">
      <c r="A27" s="14" t="s">
        <v>18</v>
      </c>
      <c r="B27" s="22">
        <v>31177</v>
      </c>
      <c r="C27" s="16">
        <f>B27/$B$6*100</f>
        <v>7.3384756251132774</v>
      </c>
      <c r="D27" s="22">
        <v>11996</v>
      </c>
      <c r="E27" s="16">
        <f>D27/$D$6*100</f>
        <v>5.0358715592478935</v>
      </c>
      <c r="F27" s="17">
        <f t="shared" si="0"/>
        <v>159.89496498832943</v>
      </c>
      <c r="G27" s="21">
        <f>C27-E27</f>
        <v>2.302604065865384</v>
      </c>
    </row>
    <row r="28" spans="1:7" ht="15.75">
      <c r="A28" s="14" t="s">
        <v>24</v>
      </c>
      <c r="B28" s="15">
        <f>SUM(B29:B32)</f>
        <v>424843</v>
      </c>
      <c r="C28" s="16">
        <v>100</v>
      </c>
      <c r="D28" s="15">
        <f>SUM(D29:D32)</f>
        <v>238210</v>
      </c>
      <c r="E28" s="16">
        <v>100</v>
      </c>
      <c r="F28" s="17">
        <f t="shared" si="0"/>
        <v>78.3480962176231</v>
      </c>
      <c r="G28" s="21"/>
    </row>
    <row r="29" spans="1:7" ht="15.75">
      <c r="A29" s="14" t="s">
        <v>20</v>
      </c>
      <c r="B29" s="22">
        <v>121602</v>
      </c>
      <c r="C29" s="16">
        <f>B29/$B$6*100</f>
        <v>28.62280889646293</v>
      </c>
      <c r="D29" s="22">
        <v>71333</v>
      </c>
      <c r="E29" s="16">
        <f>D29/$D$6*100</f>
        <v>29.94530059485078</v>
      </c>
      <c r="F29" s="17">
        <f t="shared" si="0"/>
        <v>70.4708900508881</v>
      </c>
      <c r="G29" s="21">
        <f>C29-E29</f>
        <v>-1.32249169838785</v>
      </c>
    </row>
    <row r="30" spans="1:7" ht="15.75">
      <c r="A30" s="14" t="s">
        <v>21</v>
      </c>
      <c r="B30" s="22">
        <v>106903</v>
      </c>
      <c r="C30" s="16">
        <f>B30/$B$6*100</f>
        <v>25.162942545834575</v>
      </c>
      <c r="D30" s="22">
        <v>49805</v>
      </c>
      <c r="E30" s="16">
        <f>D30/$D$6*100</f>
        <v>20.907934562215853</v>
      </c>
      <c r="F30" s="17">
        <f t="shared" si="0"/>
        <v>114.64310812167452</v>
      </c>
      <c r="G30" s="21">
        <f>C30-E30</f>
        <v>4.255007983618722</v>
      </c>
    </row>
    <row r="31" spans="1:7" ht="15.75">
      <c r="A31" s="14" t="s">
        <v>16</v>
      </c>
      <c r="B31" s="22">
        <v>184218</v>
      </c>
      <c r="C31" s="16">
        <f>B31/$B$6*100</f>
        <v>43.36142998707758</v>
      </c>
      <c r="D31" s="22">
        <v>111229</v>
      </c>
      <c r="E31" s="16">
        <f>D31/$D$6*100</f>
        <v>46.693477631175725</v>
      </c>
      <c r="F31" s="17">
        <f t="shared" si="0"/>
        <v>65.62047667424861</v>
      </c>
      <c r="G31" s="21">
        <f>C31-E31</f>
        <v>-3.3320476440981466</v>
      </c>
    </row>
    <row r="32" spans="1:7" ht="15.75">
      <c r="A32" s="14" t="s">
        <v>22</v>
      </c>
      <c r="B32" s="22">
        <v>12120</v>
      </c>
      <c r="C32" s="16">
        <f>B32/$B$6*100</f>
        <v>2.852818570624913</v>
      </c>
      <c r="D32" s="22">
        <v>5843</v>
      </c>
      <c r="E32" s="16">
        <f>D32/$D$6*100</f>
        <v>2.4528674158624075</v>
      </c>
      <c r="F32" s="17">
        <f t="shared" si="0"/>
        <v>107.42769125449257</v>
      </c>
      <c r="G32" s="21">
        <f>C32-E32</f>
        <v>0.39995115476250565</v>
      </c>
    </row>
    <row r="33" spans="1:7" ht="15.75">
      <c r="A33" s="14" t="s">
        <v>25</v>
      </c>
      <c r="B33" s="15">
        <f>SUM(B34:B35,B38)</f>
        <v>751057</v>
      </c>
      <c r="C33" s="16">
        <v>100</v>
      </c>
      <c r="D33" s="15">
        <f>SUM(D34:D35,D38)</f>
        <v>507265</v>
      </c>
      <c r="E33" s="16">
        <v>100</v>
      </c>
      <c r="F33" s="17">
        <f t="shared" si="0"/>
        <v>48.060086936808176</v>
      </c>
      <c r="G33" s="21"/>
    </row>
    <row r="34" spans="1:7" ht="15.75">
      <c r="A34" s="14" t="s">
        <v>26</v>
      </c>
      <c r="B34" s="22">
        <v>614331</v>
      </c>
      <c r="C34" s="16">
        <f>B34/$B$5*100</f>
        <v>81.79552284313974</v>
      </c>
      <c r="D34" s="22">
        <v>419269</v>
      </c>
      <c r="E34" s="16">
        <f>D34/$D$5*100</f>
        <v>82.65301696946757</v>
      </c>
      <c r="F34" s="17">
        <f t="shared" si="0"/>
        <v>46.52430778330856</v>
      </c>
      <c r="G34" s="21">
        <f>C34-E34</f>
        <v>-0.8574941263278362</v>
      </c>
    </row>
    <row r="35" spans="1:7" ht="15.75">
      <c r="A35" s="14" t="s">
        <v>27</v>
      </c>
      <c r="B35" s="22">
        <v>133844</v>
      </c>
      <c r="C35" s="16">
        <f>B35/$B$5*100</f>
        <v>17.820751287851657</v>
      </c>
      <c r="D35" s="22">
        <v>86657</v>
      </c>
      <c r="E35" s="16">
        <f>D35/$D$5*100</f>
        <v>17.08321505172849</v>
      </c>
      <c r="F35" s="17">
        <f t="shared" si="0"/>
        <v>54.452612022110145</v>
      </c>
      <c r="G35" s="21">
        <f>C35-E35</f>
        <v>0.7375362361231659</v>
      </c>
    </row>
    <row r="36" spans="1:7" ht="15.75">
      <c r="A36" s="14" t="s">
        <v>28</v>
      </c>
      <c r="B36" s="22">
        <v>17285</v>
      </c>
      <c r="C36" s="16">
        <f>B36/$B$5*100</f>
        <v>2.3014231942449106</v>
      </c>
      <c r="D36" s="22">
        <v>9534</v>
      </c>
      <c r="E36" s="16">
        <f>D36/$D$5*100</f>
        <v>1.879494700984103</v>
      </c>
      <c r="F36" s="17">
        <f t="shared" si="0"/>
        <v>81.29851059366479</v>
      </c>
      <c r="G36" s="21">
        <f>C36-E36</f>
        <v>0.4219284932608076</v>
      </c>
    </row>
    <row r="37" spans="1:7" ht="15.75">
      <c r="A37" s="14" t="s">
        <v>29</v>
      </c>
      <c r="B37" s="22">
        <v>116558</v>
      </c>
      <c r="C37" s="16">
        <f>B37/$B$5*100</f>
        <v>15.519194947920065</v>
      </c>
      <c r="D37" s="22">
        <v>77122</v>
      </c>
      <c r="E37" s="16">
        <f>D37/$D$5*100</f>
        <v>15.203523214736311</v>
      </c>
      <c r="F37" s="17">
        <f t="shared" si="0"/>
        <v>51.1345660122922</v>
      </c>
      <c r="G37" s="21">
        <f>C37-E37</f>
        <v>0.31567173318375374</v>
      </c>
    </row>
    <row r="38" spans="1:7" ht="15.75">
      <c r="A38" s="14" t="s">
        <v>30</v>
      </c>
      <c r="B38" s="22">
        <v>2882</v>
      </c>
      <c r="C38" s="16">
        <f>B38/$B$5*100</f>
        <v>0.38372586900861055</v>
      </c>
      <c r="D38" s="22">
        <v>1339</v>
      </c>
      <c r="E38" s="16">
        <f>D38/$D$5*100</f>
        <v>0.2639651148120111</v>
      </c>
      <c r="F38" s="17">
        <f t="shared" si="0"/>
        <v>115.23525018670648</v>
      </c>
      <c r="G38" s="21">
        <f>C38-E38</f>
        <v>0.11976075419659943</v>
      </c>
    </row>
    <row r="39" spans="1:7" ht="15.75">
      <c r="A39" s="14" t="s">
        <v>31</v>
      </c>
      <c r="B39" s="15">
        <f>SUM(B40:B41,B44:B45)</f>
        <v>424843</v>
      </c>
      <c r="C39" s="16">
        <v>100</v>
      </c>
      <c r="D39" s="15">
        <f>SUM(D40:D41,D44:D45)</f>
        <v>238211</v>
      </c>
      <c r="E39" s="16">
        <v>100</v>
      </c>
      <c r="F39" s="17">
        <f t="shared" si="0"/>
        <v>78.34734751963595</v>
      </c>
      <c r="G39" s="21"/>
    </row>
    <row r="40" spans="1:7" ht="15.75">
      <c r="A40" s="14" t="s">
        <v>26</v>
      </c>
      <c r="B40" s="22">
        <v>290461</v>
      </c>
      <c r="C40" s="16">
        <f aca="true" t="shared" si="1" ref="C40:C45">B40/$B$6*100</f>
        <v>68.369021026591</v>
      </c>
      <c r="D40" s="22">
        <v>154116</v>
      </c>
      <c r="E40" s="16">
        <f aca="true" t="shared" si="2" ref="E40:E45">D40/$D$6*100</f>
        <v>64.69726419015075</v>
      </c>
      <c r="F40" s="17">
        <f t="shared" si="0"/>
        <v>88.4690752420255</v>
      </c>
      <c r="G40" s="21">
        <f aca="true" t="shared" si="3" ref="G40:G57">C40-E40</f>
        <v>3.6717568364402524</v>
      </c>
    </row>
    <row r="41" spans="1:7" ht="15.75">
      <c r="A41" s="14" t="s">
        <v>27</v>
      </c>
      <c r="B41" s="22">
        <v>67558</v>
      </c>
      <c r="C41" s="16">
        <f t="shared" si="1"/>
        <v>15.901874339461871</v>
      </c>
      <c r="D41" s="22">
        <v>44009</v>
      </c>
      <c r="E41" s="16">
        <f t="shared" si="2"/>
        <v>18.47479755342952</v>
      </c>
      <c r="F41" s="17">
        <f t="shared" si="0"/>
        <v>53.50950941852804</v>
      </c>
      <c r="G41" s="21">
        <f t="shared" si="3"/>
        <v>-2.57292321396765</v>
      </c>
    </row>
    <row r="42" spans="1:7" ht="15.75">
      <c r="A42" s="14" t="s">
        <v>28</v>
      </c>
      <c r="B42" s="22">
        <v>19893</v>
      </c>
      <c r="C42" s="16">
        <f t="shared" si="1"/>
        <v>4.682435629161832</v>
      </c>
      <c r="D42" s="22">
        <v>8034</v>
      </c>
      <c r="E42" s="16">
        <f t="shared" si="2"/>
        <v>3.372640222323906</v>
      </c>
      <c r="F42" s="17">
        <f t="shared" si="0"/>
        <v>147.6101568334578</v>
      </c>
      <c r="G42" s="21">
        <f t="shared" si="3"/>
        <v>1.3097954068379258</v>
      </c>
    </row>
    <row r="43" spans="1:7" ht="15.75">
      <c r="A43" s="14" t="s">
        <v>29</v>
      </c>
      <c r="B43" s="22">
        <v>47666</v>
      </c>
      <c r="C43" s="16">
        <f t="shared" si="1"/>
        <v>11.219674091370225</v>
      </c>
      <c r="D43" s="22">
        <v>35975</v>
      </c>
      <c r="E43" s="16">
        <f t="shared" si="2"/>
        <v>15.102157331105618</v>
      </c>
      <c r="F43" s="17">
        <f t="shared" si="0"/>
        <v>32.49756775538569</v>
      </c>
      <c r="G43" s="21">
        <f t="shared" si="3"/>
        <v>-3.882483239735393</v>
      </c>
    </row>
    <row r="44" spans="1:7" ht="15.75">
      <c r="A44" s="14" t="s">
        <v>32</v>
      </c>
      <c r="B44" s="19">
        <v>47158</v>
      </c>
      <c r="C44" s="16">
        <f t="shared" si="1"/>
        <v>11.100100507716968</v>
      </c>
      <c r="D44" s="19">
        <v>29406</v>
      </c>
      <c r="E44" s="16">
        <f t="shared" si="2"/>
        <v>12.344518095302064</v>
      </c>
      <c r="F44" s="17">
        <f t="shared" si="0"/>
        <v>60.36863225192138</v>
      </c>
      <c r="G44" s="21">
        <f t="shared" si="3"/>
        <v>-1.2444175875850956</v>
      </c>
    </row>
    <row r="45" spans="1:7" ht="15.75">
      <c r="A45" s="14" t="s">
        <v>30</v>
      </c>
      <c r="B45" s="19">
        <f>66824-B44</f>
        <v>19666</v>
      </c>
      <c r="C45" s="16">
        <f t="shared" si="1"/>
        <v>4.62900412623016</v>
      </c>
      <c r="D45" s="19">
        <f>40086-D44</f>
        <v>10680</v>
      </c>
      <c r="E45" s="16">
        <f t="shared" si="2"/>
        <v>4.483420161117665</v>
      </c>
      <c r="F45" s="17">
        <f t="shared" si="0"/>
        <v>84.13857677902621</v>
      </c>
      <c r="G45" s="21">
        <f t="shared" si="3"/>
        <v>0.14558396511249505</v>
      </c>
    </row>
    <row r="46" spans="1:7" ht="15.75">
      <c r="A46" s="14" t="s">
        <v>33</v>
      </c>
      <c r="B46" s="22">
        <f>SUM(B47:B48)</f>
        <v>505523</v>
      </c>
      <c r="C46" s="16">
        <f>B46/B4*100</f>
        <v>42.990305298069565</v>
      </c>
      <c r="D46" s="22">
        <f>SUM(D47:D48)</f>
        <v>322444</v>
      </c>
      <c r="E46" s="16">
        <f>D46/D4*100</f>
        <v>43.25349609309501</v>
      </c>
      <c r="F46" s="17">
        <f t="shared" si="0"/>
        <v>56.77854139013286</v>
      </c>
      <c r="G46" s="21">
        <f t="shared" si="3"/>
        <v>-0.2631907950254444</v>
      </c>
    </row>
    <row r="47" spans="1:7" ht="15.75">
      <c r="A47" s="14" t="s">
        <v>8</v>
      </c>
      <c r="B47" s="22">
        <v>349264</v>
      </c>
      <c r="C47" s="16">
        <f>B47/B5*100</f>
        <v>46.50299511222184</v>
      </c>
      <c r="D47" s="22">
        <v>232635</v>
      </c>
      <c r="E47" s="16">
        <f>D47/D5*100</f>
        <v>45.86073523845571</v>
      </c>
      <c r="F47" s="17">
        <f t="shared" si="0"/>
        <v>50.133900745803516</v>
      </c>
      <c r="G47" s="21">
        <f t="shared" si="3"/>
        <v>0.6422598737661289</v>
      </c>
    </row>
    <row r="48" spans="1:7" ht="15.75">
      <c r="A48" s="14" t="s">
        <v>9</v>
      </c>
      <c r="B48" s="22">
        <v>156259</v>
      </c>
      <c r="C48" s="16">
        <f>B48/B6*100</f>
        <v>36.780410645815046</v>
      </c>
      <c r="D48" s="22">
        <v>89809</v>
      </c>
      <c r="E48" s="16">
        <f>D48/D6*100</f>
        <v>37.70144955522625</v>
      </c>
      <c r="F48" s="17">
        <f t="shared" si="0"/>
        <v>73.99035731385496</v>
      </c>
      <c r="G48" s="21">
        <f t="shared" si="3"/>
        <v>-0.9210389094112017</v>
      </c>
    </row>
    <row r="49" spans="1:7" ht="15.75">
      <c r="A49" s="14" t="s">
        <v>34</v>
      </c>
      <c r="B49" s="22">
        <f>SUM(B50:B51)</f>
        <v>215328</v>
      </c>
      <c r="C49" s="16">
        <f>B49/B4*100</f>
        <v>18.31176120418403</v>
      </c>
      <c r="D49" s="22">
        <f>SUM(D50:D51)</f>
        <v>126183</v>
      </c>
      <c r="E49" s="16">
        <f>D49/D4*100</f>
        <v>16.9265233575908</v>
      </c>
      <c r="F49" s="17">
        <f t="shared" si="0"/>
        <v>70.64739307196689</v>
      </c>
      <c r="G49" s="21">
        <f t="shared" si="3"/>
        <v>1.3852378465932311</v>
      </c>
    </row>
    <row r="50" spans="1:7" ht="15.75">
      <c r="A50" s="14" t="s">
        <v>8</v>
      </c>
      <c r="B50" s="22">
        <v>96539</v>
      </c>
      <c r="C50" s="16">
        <f>B50/B5*100</f>
        <v>12.853751446295023</v>
      </c>
      <c r="D50" s="22">
        <v>65597</v>
      </c>
      <c r="E50" s="16">
        <f>D50/D5*100</f>
        <v>12.9315307216755</v>
      </c>
      <c r="F50" s="17">
        <f t="shared" si="0"/>
        <v>47.169840084150195</v>
      </c>
      <c r="G50" s="21">
        <f t="shared" si="3"/>
        <v>-0.07777927538047713</v>
      </c>
    </row>
    <row r="51" spans="1:7" ht="15.75">
      <c r="A51" s="14" t="s">
        <v>9</v>
      </c>
      <c r="B51" s="22">
        <v>118789</v>
      </c>
      <c r="C51" s="16">
        <f>B51/B6*100</f>
        <v>27.960681946036537</v>
      </c>
      <c r="D51" s="22">
        <v>60586</v>
      </c>
      <c r="E51" s="16">
        <f>D51/D6*100</f>
        <v>25.433754108752325</v>
      </c>
      <c r="F51" s="17">
        <f t="shared" si="0"/>
        <v>96.066748093619</v>
      </c>
      <c r="G51" s="21">
        <f t="shared" si="3"/>
        <v>2.5269278372842123</v>
      </c>
    </row>
    <row r="52" spans="1:7" ht="15.75">
      <c r="A52" s="14" t="s">
        <v>35</v>
      </c>
      <c r="B52" s="22">
        <f>SUM(B53:B54)</f>
        <v>215805</v>
      </c>
      <c r="C52" s="16">
        <f>B52/$B$5*100</f>
        <v>28.733504913741566</v>
      </c>
      <c r="D52" s="22">
        <f>SUM(D53:D54)</f>
        <v>145453</v>
      </c>
      <c r="E52" s="16">
        <f>D52/$D$5*100</f>
        <v>28.67402378248801</v>
      </c>
      <c r="F52" s="17">
        <f t="shared" si="0"/>
        <v>48.36751390483525</v>
      </c>
      <c r="G52" s="21">
        <f t="shared" si="3"/>
        <v>0.059481131253555475</v>
      </c>
    </row>
    <row r="53" spans="1:7" ht="15.75">
      <c r="A53" s="23" t="s">
        <v>36</v>
      </c>
      <c r="B53" s="22">
        <v>145242</v>
      </c>
      <c r="C53" s="16">
        <f>B53/$B$5*100</f>
        <v>19.33834582461784</v>
      </c>
      <c r="D53" s="22">
        <v>95824</v>
      </c>
      <c r="E53" s="16">
        <f>D53/$D$5*100</f>
        <v>18.890360837749178</v>
      </c>
      <c r="F53" s="17">
        <f t="shared" si="0"/>
        <v>51.57163132409417</v>
      </c>
      <c r="G53" s="21">
        <f t="shared" si="3"/>
        <v>0.4479849868686614</v>
      </c>
    </row>
    <row r="54" spans="1:7" ht="15.75">
      <c r="A54" s="23" t="s">
        <v>37</v>
      </c>
      <c r="B54" s="22">
        <v>70563</v>
      </c>
      <c r="C54" s="16">
        <f>B54/$B$5*100</f>
        <v>9.395159089123728</v>
      </c>
      <c r="D54" s="22">
        <v>49629</v>
      </c>
      <c r="E54" s="16">
        <f>D54/$D$5*100</f>
        <v>9.783662944738834</v>
      </c>
      <c r="F54" s="17">
        <f t="shared" si="0"/>
        <v>42.180982893066556</v>
      </c>
      <c r="G54" s="21">
        <f t="shared" si="3"/>
        <v>-0.3885038556151059</v>
      </c>
    </row>
    <row r="55" spans="1:7" ht="15.75">
      <c r="A55" s="14" t="s">
        <v>38</v>
      </c>
      <c r="B55" s="22">
        <f>SUM(B56:B57)</f>
        <v>39047</v>
      </c>
      <c r="C55" s="16">
        <f>B55/B4*100</f>
        <v>3.3206054936644276</v>
      </c>
      <c r="D55" s="22">
        <f>SUM(D56:D57)</f>
        <v>31993</v>
      </c>
      <c r="E55" s="16">
        <f>D55/D4*100</f>
        <v>4.2916261444045745</v>
      </c>
      <c r="F55" s="17">
        <f t="shared" si="0"/>
        <v>22.048573125371178</v>
      </c>
      <c r="G55" s="21">
        <f t="shared" si="3"/>
        <v>-0.9710206507401469</v>
      </c>
    </row>
    <row r="56" spans="1:7" ht="15.75">
      <c r="A56" s="23" t="s">
        <v>39</v>
      </c>
      <c r="B56" s="19">
        <v>25226</v>
      </c>
      <c r="C56" s="16">
        <f>B56/B5*100</f>
        <v>3.3587330921621126</v>
      </c>
      <c r="D56" s="19">
        <v>21448</v>
      </c>
      <c r="E56" s="16">
        <f>D56/D5*100</f>
        <v>4.228173101185971</v>
      </c>
      <c r="F56" s="17">
        <f t="shared" si="0"/>
        <v>17.614696008951896</v>
      </c>
      <c r="G56" s="21">
        <f t="shared" si="3"/>
        <v>-0.8694400090238581</v>
      </c>
    </row>
    <row r="57" spans="1:7" ht="15.75">
      <c r="A57" s="23" t="s">
        <v>40</v>
      </c>
      <c r="B57" s="19">
        <v>13821</v>
      </c>
      <c r="C57" s="16">
        <f>B57/B6*100</f>
        <v>3.253201771007172</v>
      </c>
      <c r="D57" s="19">
        <v>10545</v>
      </c>
      <c r="E57" s="16">
        <f>D57/D6*100</f>
        <v>4.4267477152608405</v>
      </c>
      <c r="F57" s="17">
        <f t="shared" si="0"/>
        <v>31.066856330014218</v>
      </c>
      <c r="G57" s="21">
        <f t="shared" si="3"/>
        <v>-1.1735459442536684</v>
      </c>
    </row>
    <row r="58" ht="15.75">
      <c r="A58" s="24" t="s">
        <v>41</v>
      </c>
    </row>
  </sheetData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nbfet</dc:creator>
  <cp:keywords/>
  <dc:description/>
  <cp:lastModifiedBy>nbfet</cp:lastModifiedBy>
  <dcterms:created xsi:type="dcterms:W3CDTF">2003-09-19T02:28:24Z</dcterms:created>
  <dcterms:modified xsi:type="dcterms:W3CDTF">2003-09-19T02:28:33Z</dcterms:modified>
  <cp:category/>
  <cp:version/>
  <cp:contentType/>
  <cp:contentStatus/>
</cp:coreProperties>
</file>